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9" i="2"/>
  <c r="C8"/>
  <c r="C7"/>
  <c r="C6"/>
  <c r="C4"/>
  <c r="C17" i="1" l="1"/>
  <c r="C12"/>
  <c r="I4" i="4"/>
  <c r="I5"/>
  <c r="I6"/>
  <c r="I7"/>
  <c r="I3"/>
  <c r="F8"/>
</calcChain>
</file>

<file path=xl/sharedStrings.xml><?xml version="1.0" encoding="utf-8"?>
<sst xmlns="http://schemas.openxmlformats.org/spreadsheetml/2006/main" count="156" uniqueCount="140">
  <si>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</si>
  <si>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</si>
  <si>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</si>
  <si>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</si>
  <si>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</si>
  <si>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</si>
  <si>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</si>
  <si>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</si>
  <si>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</si>
  <si>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</si>
  <si>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</si>
  <si>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</si>
  <si>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</si>
  <si>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</si>
  <si>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</si>
  <si>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</si>
  <si>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</si>
  <si>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</si>
  <si>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</si>
  <si>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</si>
  <si>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</si>
  <si>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</si>
  <si>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</si>
  <si>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</si>
  <si>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</si>
  <si>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</si>
  <si>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</si>
  <si>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</si>
  <si>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</si>
  <si>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</si>
  <si>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</si>
  <si>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</si>
  <si>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</si>
  <si>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</si>
  <si>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</si>
  <si>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</si>
  <si>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</si>
  <si>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</si>
  <si>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</si>
  <si>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</si>
  <si>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</si>
  <si>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</si>
  <si>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</si>
  <si>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</si>
  <si>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</si>
  <si>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</si>
  <si>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</si>
  <si>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</si>
  <si>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</si>
  <si>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</si>
  <si>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</si>
  <si>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</si>
  <si>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</si>
  <si>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</si>
  <si>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</si>
  <si>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</si>
  <si>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</si>
  <si>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</si>
  <si>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</si>
  <si>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</si>
  <si>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</si>
  <si>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</si>
  <si>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</si>
  <si>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</si>
  <si>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</si>
  <si>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</si>
  <si>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</si>
  <si>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</si>
  <si>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</si>
  <si>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</si>
  <si>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</si>
  <si>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</si>
  <si>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</si>
  <si>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</si>
  <si>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</si>
  <si>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</si>
  <si>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</si>
  <si>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</si>
  <si>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</si>
  <si>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</si>
  <si>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</si>
  <si>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</si>
  <si>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</si>
  <si>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</si>
  <si>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</si>
  <si>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</si>
  <si>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</si>
  <si>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</si>
  <si>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</si>
  <si>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</si>
  <si>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</si>
  <si>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</si>
  <si>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</si>
  <si>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</si>
  <si>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</si>
  <si>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</si>
  <si>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</si>
  <si>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</si>
  <si>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</si>
  <si>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</si>
  <si>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</si>
  <si>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</si>
  <si>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</si>
  <si>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</si>
  <si>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</si>
  <si>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</si>
  <si>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</si>
  <si>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</si>
  <si>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</si>
  <si>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</si>
  <si>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</si>
  <si>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</si>
  <si>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</si>
  <si>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</si>
  <si>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</si>
  <si>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</si>
  <si>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</si>
  <si>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</si>
  <si>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</si>
  <si>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</si>
  <si>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</si>
  <si>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</si>
  <si>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ООО "УКЖФ "Романтика" за 2016 год</t>
  </si>
  <si>
    <t>куб. м</t>
  </si>
  <si>
    <t>квт/ч</t>
  </si>
  <si>
    <t>0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</si>
  <si>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</si>
  <si>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</si>
  <si>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</si>
  <si>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</si>
  <si>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</si>
  <si>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</si>
  <si>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</si>
  <si>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</si>
  <si>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</si>
  <si>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</si>
  <si>
    <t>11. ТО котельной</t>
  </si>
  <si>
    <t>32</t>
  </si>
  <si>
    <t>13</t>
  </si>
  <si>
    <t>285320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</si>
</sst>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/>
    <xf numFmtId="1" fontId="6" fillId="0" borderId="1" xfId="0" applyNumberFormat="1" applyFont="1" applyBorder="1"/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6"/>
  <sheetViews>
    <sheetView tabSelected="1" topLeftCell="B8" zoomScale="110" zoomScaleNormal="110" workbookViewId="0">
      <selection activeCell="C26" sqref="C26"/>
    </sheetView>
  </sheetViews>
  <sheetFormatPr defaultRowHeight="15"/>
  <cols>
    <col min="1" max="1" width="5.7109375" style="9" customWidth="1"/>
    <col min="2" max="2" width="57.5703125" style="3" customWidth="1"/>
    <col min="3" max="3" width="15.7109375" style="1" customWidth="1"/>
    <col min="4" max="44" width="9.140625" style="1"/>
  </cols>
  <sheetData>
    <row r="1" spans="1:44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>
      <c r="A3" s="64"/>
      <c r="B3" s="26" t="s">
        <v>122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4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44" ht="15.75" thickBo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44" s="8" customFormat="1" ht="25.5">
      <c r="A6" s="11" t="s">
        <v>3</v>
      </c>
      <c r="B6" s="12" t="s">
        <v>4</v>
      </c>
      <c r="C6" s="13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89.25" customHeight="1">
      <c r="A7" s="14">
        <v>1</v>
      </c>
      <c r="B7" s="58" t="s">
        <v>2</v>
      </c>
      <c r="C7" s="59"/>
    </row>
    <row r="8" spans="1:44">
      <c r="A8" s="15" t="s">
        <v>9</v>
      </c>
      <c r="B8" s="4" t="s">
        <v>6</v>
      </c>
      <c r="C8" s="16">
        <v>33987.25</v>
      </c>
    </row>
    <row r="9" spans="1:44" ht="15.75" customHeight="1">
      <c r="A9" s="15" t="s">
        <v>10</v>
      </c>
      <c r="B9" s="4" t="s">
        <v>7</v>
      </c>
      <c r="C9" s="16">
        <v>0</v>
      </c>
    </row>
    <row r="10" spans="1:44">
      <c r="A10" s="15" t="s">
        <v>11</v>
      </c>
      <c r="B10" s="4" t="s">
        <v>8</v>
      </c>
      <c r="C10" s="16">
        <v>913382.73</v>
      </c>
    </row>
    <row r="11" spans="1:44">
      <c r="A11" s="15" t="s">
        <v>12</v>
      </c>
      <c r="B11" s="4" t="s">
        <v>13</v>
      </c>
      <c r="C11" s="16"/>
    </row>
    <row r="12" spans="1:44">
      <c r="A12" s="15"/>
      <c r="B12" s="10" t="s">
        <v>14</v>
      </c>
      <c r="C12" s="16">
        <f>SUM(C13:C15)</f>
        <v>3582396.16</v>
      </c>
    </row>
    <row r="13" spans="1:44">
      <c r="A13" s="15"/>
      <c r="B13" s="10" t="s">
        <v>15</v>
      </c>
      <c r="C13" s="16">
        <v>3112139.82</v>
      </c>
    </row>
    <row r="14" spans="1:44">
      <c r="A14" s="15"/>
      <c r="B14" s="10" t="s">
        <v>16</v>
      </c>
      <c r="C14" s="16">
        <v>132303.6</v>
      </c>
    </row>
    <row r="15" spans="1:44">
      <c r="A15" s="15"/>
      <c r="B15" s="10" t="s">
        <v>17</v>
      </c>
      <c r="C15" s="16">
        <v>337952.74</v>
      </c>
    </row>
    <row r="16" spans="1:44">
      <c r="A16" s="15" t="s">
        <v>18</v>
      </c>
      <c r="B16" s="4" t="s">
        <v>19</v>
      </c>
      <c r="C16" s="16"/>
    </row>
    <row r="17" spans="1:3">
      <c r="A17" s="15"/>
      <c r="B17" s="10" t="s">
        <v>14</v>
      </c>
      <c r="C17" s="16">
        <f>SUM(C18:C22)</f>
        <v>6932093.4399999995</v>
      </c>
    </row>
    <row r="18" spans="1:3" ht="25.5">
      <c r="A18" s="15"/>
      <c r="B18" s="10" t="s">
        <v>20</v>
      </c>
      <c r="C18" s="16">
        <v>6908741.5999999996</v>
      </c>
    </row>
    <row r="19" spans="1:3" ht="25.5">
      <c r="A19" s="15"/>
      <c r="B19" s="10" t="s">
        <v>21</v>
      </c>
      <c r="C19" s="16">
        <v>0</v>
      </c>
    </row>
    <row r="20" spans="1:3">
      <c r="A20" s="15"/>
      <c r="B20" s="10" t="s">
        <v>22</v>
      </c>
      <c r="C20" s="16">
        <v>0</v>
      </c>
    </row>
    <row r="21" spans="1:3">
      <c r="A21" s="15"/>
      <c r="B21" s="10" t="s">
        <v>23</v>
      </c>
      <c r="C21" s="16">
        <v>16200</v>
      </c>
    </row>
    <row r="22" spans="1:3">
      <c r="A22" s="15"/>
      <c r="B22" s="10" t="s">
        <v>24</v>
      </c>
      <c r="C22" s="16">
        <v>7151.84</v>
      </c>
    </row>
    <row r="23" spans="1:3">
      <c r="A23" s="15" t="s">
        <v>25</v>
      </c>
      <c r="B23" s="4" t="s">
        <v>26</v>
      </c>
      <c r="C23" s="16">
        <v>6908741.5999999996</v>
      </c>
    </row>
    <row r="24" spans="1:3">
      <c r="A24" s="15" t="s">
        <v>27</v>
      </c>
      <c r="B24" s="4" t="s">
        <v>28</v>
      </c>
      <c r="C24" s="16">
        <v>49267.99</v>
      </c>
    </row>
    <row r="25" spans="1:3">
      <c r="A25" s="15" t="s">
        <v>29</v>
      </c>
      <c r="B25" s="4" t="s">
        <v>31</v>
      </c>
      <c r="C25" s="16">
        <v>0</v>
      </c>
    </row>
    <row r="26" spans="1:3" ht="15.75" thickBot="1">
      <c r="A26" s="17" t="s">
        <v>30</v>
      </c>
      <c r="B26" s="18" t="s">
        <v>32</v>
      </c>
      <c r="C26" s="19">
        <v>337228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F5" sqref="F5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60" customWidth="1"/>
    <col min="7" max="21" width="9.140625" style="2"/>
    <col min="22" max="25" width="9.140625" style="1"/>
  </cols>
  <sheetData>
    <row r="1" spans="1:25" ht="15.75" thickBot="1">
      <c r="A1" s="76" t="s">
        <v>47</v>
      </c>
      <c r="B1" s="76"/>
      <c r="C1" s="76"/>
      <c r="D1" s="76"/>
      <c r="E1" s="76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40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9">
      <c r="A3" s="15" t="s">
        <v>36</v>
      </c>
      <c r="B3" s="75" t="s">
        <v>126</v>
      </c>
      <c r="C3" s="61">
        <v>43000</v>
      </c>
      <c r="D3" s="61"/>
      <c r="E3" s="28"/>
    </row>
    <row r="4" spans="1:25" ht="38.25">
      <c r="A4" s="15" t="s">
        <v>37</v>
      </c>
      <c r="B4" s="59" t="s">
        <v>127</v>
      </c>
      <c r="C4" s="72">
        <f>14135*3.3*12</f>
        <v>559746</v>
      </c>
      <c r="D4" s="5"/>
      <c r="E4" s="28"/>
    </row>
    <row r="5" spans="1:25" ht="38.25">
      <c r="A5" s="15" t="s">
        <v>38</v>
      </c>
      <c r="B5" s="59" t="s">
        <v>128</v>
      </c>
      <c r="C5" s="73">
        <v>77315.399999999994</v>
      </c>
      <c r="D5" s="5"/>
      <c r="E5" s="28"/>
    </row>
    <row r="6" spans="1:25" ht="102">
      <c r="A6" s="15" t="s">
        <v>39</v>
      </c>
      <c r="B6" s="59" t="s">
        <v>129</v>
      </c>
      <c r="C6" s="73">
        <f>56325+5229.95+28835.4+28835.4</f>
        <v>119225.75</v>
      </c>
      <c r="D6" s="5"/>
      <c r="E6" s="28"/>
    </row>
    <row r="7" spans="1:25" ht="25.5">
      <c r="A7" s="15" t="s">
        <v>40</v>
      </c>
      <c r="B7" s="59" t="s">
        <v>130</v>
      </c>
      <c r="C7" s="72">
        <f>150000+5229.95+28835.4</f>
        <v>184065.35</v>
      </c>
      <c r="D7" s="5"/>
      <c r="E7" s="28"/>
    </row>
    <row r="8" spans="1:25">
      <c r="A8" s="15" t="s">
        <v>41</v>
      </c>
      <c r="B8" s="59" t="s">
        <v>131</v>
      </c>
      <c r="C8" s="73">
        <f>62069.51+28835.4</f>
        <v>90904.91</v>
      </c>
      <c r="D8" s="5"/>
      <c r="E8" s="28"/>
    </row>
    <row r="9" spans="1:25" ht="25.5">
      <c r="A9" s="15" t="s">
        <v>42</v>
      </c>
      <c r="B9" s="59" t="s">
        <v>132</v>
      </c>
      <c r="C9" s="72">
        <f>14135*0.95*12</f>
        <v>161139</v>
      </c>
      <c r="D9" s="5"/>
      <c r="E9" s="28"/>
    </row>
    <row r="10" spans="1:25" ht="63.75">
      <c r="A10" s="15" t="s">
        <v>43</v>
      </c>
      <c r="B10" s="74" t="s">
        <v>133</v>
      </c>
      <c r="C10" s="73">
        <v>198585.78</v>
      </c>
      <c r="D10" s="5"/>
      <c r="E10" s="28"/>
    </row>
    <row r="11" spans="1:25" ht="51">
      <c r="A11" s="15" t="s">
        <v>44</v>
      </c>
      <c r="B11" s="74" t="s">
        <v>134</v>
      </c>
      <c r="C11" s="73">
        <v>237952.74</v>
      </c>
      <c r="D11" s="5"/>
      <c r="E11" s="28"/>
    </row>
    <row r="12" spans="1:25">
      <c r="A12" s="15" t="s">
        <v>45</v>
      </c>
      <c r="B12" s="74" t="s">
        <v>135</v>
      </c>
      <c r="C12" s="73">
        <v>80867.77</v>
      </c>
      <c r="D12" s="5"/>
      <c r="E12" s="28"/>
    </row>
    <row r="13" spans="1:25">
      <c r="A13" s="15" t="s">
        <v>46</v>
      </c>
      <c r="B13" s="74" t="s">
        <v>136</v>
      </c>
      <c r="C13" s="73">
        <v>651340.80000000005</v>
      </c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7">
      <c r="A17" s="15" t="s">
        <v>61</v>
      </c>
      <c r="B17" s="38"/>
      <c r="C17" s="38"/>
      <c r="D17" s="38"/>
      <c r="E17" s="39"/>
    </row>
    <row r="18" spans="1:7">
      <c r="A18" s="15" t="s">
        <v>62</v>
      </c>
      <c r="B18" s="38"/>
      <c r="C18" s="38"/>
      <c r="D18" s="38"/>
      <c r="E18" s="39"/>
    </row>
    <row r="19" spans="1:7">
      <c r="A19" s="15" t="s">
        <v>63</v>
      </c>
      <c r="B19" s="38"/>
      <c r="C19" s="38"/>
      <c r="D19" s="38"/>
      <c r="E19" s="39"/>
    </row>
    <row r="20" spans="1:7" ht="15.75" thickBot="1">
      <c r="A20" s="15"/>
      <c r="B20" s="29"/>
      <c r="C20" s="29"/>
      <c r="D20" s="29"/>
      <c r="E20" s="30"/>
    </row>
    <row r="22" spans="1:7">
      <c r="A22" s="66"/>
      <c r="B22" s="67"/>
      <c r="C22" s="67"/>
      <c r="D22" s="67"/>
      <c r="E22" s="67"/>
      <c r="F22" s="68"/>
      <c r="G22" s="67"/>
    </row>
    <row r="23" spans="1:7" ht="39" customHeight="1">
      <c r="A23" s="66"/>
      <c r="B23" s="77"/>
      <c r="C23" s="77"/>
      <c r="D23" s="77"/>
      <c r="E23" s="77"/>
      <c r="F23" s="68"/>
      <c r="G23" s="67"/>
    </row>
    <row r="24" spans="1:7">
      <c r="A24" s="66"/>
      <c r="B24" s="67"/>
      <c r="C24" s="67"/>
      <c r="D24" s="67"/>
      <c r="E24" s="67"/>
      <c r="F24" s="68"/>
      <c r="G24" s="67"/>
    </row>
    <row r="25" spans="1:7" ht="15.75">
      <c r="A25" s="69"/>
      <c r="B25" s="70"/>
      <c r="C25" s="70"/>
      <c r="D25" s="70"/>
      <c r="E25" s="70"/>
      <c r="F25" s="70"/>
      <c r="G25" s="67"/>
    </row>
    <row r="26" spans="1:7" ht="26.25" customHeight="1">
      <c r="A26" s="79"/>
      <c r="B26" s="78"/>
      <c r="C26" s="71"/>
      <c r="D26" s="67"/>
      <c r="E26" s="68"/>
      <c r="F26" s="68"/>
      <c r="G26" s="67"/>
    </row>
    <row r="27" spans="1:7">
      <c r="A27" s="79"/>
      <c r="B27" s="78"/>
      <c r="C27" s="71"/>
      <c r="D27" s="67"/>
      <c r="E27" s="68"/>
      <c r="F27" s="68"/>
      <c r="G27" s="67"/>
    </row>
    <row r="28" spans="1:7">
      <c r="A28" s="79"/>
      <c r="B28" s="78"/>
      <c r="C28" s="71"/>
      <c r="D28" s="67"/>
      <c r="E28" s="68"/>
      <c r="F28" s="68"/>
      <c r="G28" s="67"/>
    </row>
    <row r="29" spans="1:7">
      <c r="A29" s="79"/>
      <c r="B29" s="78"/>
      <c r="C29" s="71"/>
      <c r="D29" s="67"/>
      <c r="E29" s="68"/>
      <c r="F29" s="68"/>
      <c r="G29" s="67"/>
    </row>
    <row r="30" spans="1:7">
      <c r="A30" s="79"/>
      <c r="B30" s="78"/>
      <c r="C30" s="71"/>
      <c r="D30" s="67"/>
      <c r="E30" s="68"/>
      <c r="F30" s="68"/>
      <c r="G30" s="67"/>
    </row>
    <row r="31" spans="1:7">
      <c r="A31" s="79"/>
      <c r="B31" s="78"/>
      <c r="C31" s="71"/>
      <c r="D31" s="67"/>
      <c r="E31" s="68"/>
      <c r="F31" s="68"/>
      <c r="G31" s="67"/>
    </row>
    <row r="32" spans="1:7">
      <c r="A32" s="79"/>
      <c r="B32" s="78"/>
      <c r="C32" s="71"/>
      <c r="D32" s="67"/>
      <c r="E32" s="68"/>
      <c r="F32" s="68"/>
      <c r="G32" s="67"/>
    </row>
    <row r="33" spans="1:7">
      <c r="A33" s="79"/>
      <c r="B33" s="78"/>
      <c r="C33" s="71"/>
      <c r="D33" s="67"/>
      <c r="E33" s="68"/>
      <c r="F33" s="68"/>
      <c r="G33" s="67"/>
    </row>
    <row r="34" spans="1:7">
      <c r="A34" s="79"/>
      <c r="B34" s="78"/>
      <c r="C34" s="71"/>
      <c r="D34" s="67"/>
      <c r="E34" s="68"/>
      <c r="F34" s="68"/>
      <c r="G34" s="67"/>
    </row>
    <row r="35" spans="1:7">
      <c r="A35" s="79"/>
      <c r="B35" s="78"/>
      <c r="C35" s="71"/>
      <c r="D35" s="67"/>
      <c r="E35" s="68"/>
      <c r="F35" s="68"/>
      <c r="G35" s="67"/>
    </row>
    <row r="36" spans="1:7">
      <c r="A36" s="79"/>
      <c r="B36" s="78"/>
      <c r="C36" s="71"/>
      <c r="D36" s="67"/>
      <c r="E36" s="68"/>
      <c r="F36" s="68"/>
      <c r="G36" s="67"/>
    </row>
    <row r="37" spans="1:7">
      <c r="A37" s="79"/>
      <c r="B37" s="78"/>
      <c r="C37" s="71"/>
      <c r="D37" s="67"/>
      <c r="E37" s="68"/>
      <c r="F37" s="68"/>
      <c r="G37" s="67"/>
    </row>
    <row r="38" spans="1:7">
      <c r="A38" s="79"/>
      <c r="B38" s="78"/>
      <c r="C38" s="71"/>
      <c r="D38" s="67"/>
      <c r="E38" s="68"/>
      <c r="F38" s="68"/>
      <c r="G38" s="67"/>
    </row>
    <row r="39" spans="1:7">
      <c r="A39" s="66"/>
      <c r="B39" s="67"/>
      <c r="C39" s="67"/>
      <c r="D39" s="67"/>
      <c r="E39" s="67"/>
      <c r="F39" s="68"/>
      <c r="G39" s="67"/>
    </row>
    <row r="40" spans="1:7">
      <c r="A40" s="66"/>
      <c r="B40" s="67"/>
      <c r="C40" s="67"/>
      <c r="D40" s="67"/>
      <c r="E40" s="67"/>
      <c r="F40" s="68"/>
      <c r="G40" s="67"/>
    </row>
    <row r="41" spans="1:7">
      <c r="A41" s="66"/>
      <c r="B41" s="67"/>
      <c r="C41" s="67"/>
      <c r="D41" s="67"/>
      <c r="E41" s="67"/>
      <c r="F41" s="68"/>
      <c r="G41" s="67"/>
    </row>
    <row r="42" spans="1:7">
      <c r="A42" s="66"/>
      <c r="B42" s="67"/>
      <c r="C42" s="67"/>
      <c r="D42" s="67"/>
      <c r="E42" s="67"/>
      <c r="F42" s="68"/>
      <c r="G42" s="67"/>
    </row>
    <row r="43" spans="1:7">
      <c r="A43" s="66"/>
      <c r="B43" s="67"/>
      <c r="C43" s="67"/>
      <c r="D43" s="67"/>
      <c r="E43" s="67"/>
      <c r="F43" s="68"/>
      <c r="G43" s="67"/>
    </row>
    <row r="44" spans="1:7">
      <c r="A44" s="66"/>
      <c r="B44" s="67"/>
      <c r="C44" s="67"/>
      <c r="D44" s="67"/>
      <c r="E44" s="67"/>
      <c r="F44" s="68"/>
      <c r="G44" s="67"/>
    </row>
    <row r="45" spans="1:7">
      <c r="A45" s="66"/>
      <c r="B45" s="67"/>
      <c r="C45" s="67"/>
      <c r="D45" s="67"/>
      <c r="E45" s="67"/>
      <c r="F45" s="68"/>
      <c r="G45" s="67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80" t="s">
        <v>48</v>
      </c>
      <c r="B1" s="80"/>
      <c r="C1" s="80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125</v>
      </c>
    </row>
    <row r="4" spans="1:30" ht="25.5">
      <c r="A4" s="15" t="s">
        <v>50</v>
      </c>
      <c r="B4" s="32" t="s">
        <v>54</v>
      </c>
      <c r="C4" s="35" t="s">
        <v>125</v>
      </c>
    </row>
    <row r="5" spans="1:30" ht="25.5">
      <c r="A5" s="15" t="s">
        <v>51</v>
      </c>
      <c r="B5" s="32" t="s">
        <v>55</v>
      </c>
      <c r="C5" s="35" t="s">
        <v>125</v>
      </c>
    </row>
    <row r="6" spans="1:30" ht="15.75" thickBot="1">
      <c r="A6" s="17" t="s">
        <v>52</v>
      </c>
      <c r="B6" s="36" t="s">
        <v>56</v>
      </c>
      <c r="C6" s="37" t="s">
        <v>125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="60" zoomScaleNormal="80" workbookViewId="0">
      <selection activeCell="I14" sqref="I14"/>
    </sheetView>
  </sheetViews>
  <sheetFormatPr defaultRowHeight="15"/>
  <cols>
    <col min="1" max="1" width="9.140625" style="42"/>
    <col min="2" max="2" width="36.5703125" style="42" bestFit="1" customWidth="1"/>
    <col min="3" max="3" width="21" style="42" bestFit="1" customWidth="1"/>
    <col min="4" max="4" width="17.85546875" style="42" customWidth="1"/>
    <col min="5" max="5" width="11.7109375" style="43" customWidth="1"/>
    <col min="6" max="6" width="13.7109375" style="42" customWidth="1"/>
    <col min="7" max="7" width="15.85546875" style="42" customWidth="1"/>
    <col min="8" max="8" width="13.28515625" style="42" customWidth="1"/>
    <col min="9" max="9" width="16" style="42" customWidth="1"/>
    <col min="10" max="10" width="16.85546875" style="42" customWidth="1"/>
    <col min="11" max="11" width="16.42578125" style="42" customWidth="1"/>
    <col min="12" max="12" width="15.5703125" style="42" customWidth="1"/>
    <col min="13" max="13" width="16.5703125" style="42" customWidth="1"/>
    <col min="14" max="16384" width="9.140625" style="42"/>
  </cols>
  <sheetData>
    <row r="1" spans="1:13">
      <c r="B1" s="48" t="s">
        <v>65</v>
      </c>
    </row>
    <row r="2" spans="1:13" s="45" customFormat="1" ht="114">
      <c r="A2" s="49" t="s">
        <v>3</v>
      </c>
      <c r="B2" s="44" t="s">
        <v>66</v>
      </c>
      <c r="C2" s="44" t="s">
        <v>67</v>
      </c>
      <c r="D2" s="44" t="s">
        <v>35</v>
      </c>
      <c r="E2" s="44" t="s">
        <v>64</v>
      </c>
      <c r="F2" s="44" t="s">
        <v>68</v>
      </c>
      <c r="G2" s="44" t="s">
        <v>69</v>
      </c>
      <c r="H2" s="44" t="s">
        <v>75</v>
      </c>
      <c r="I2" s="44" t="s">
        <v>70</v>
      </c>
      <c r="J2" s="44" t="s">
        <v>71</v>
      </c>
      <c r="K2" s="44" t="s">
        <v>72</v>
      </c>
      <c r="L2" s="44" t="s">
        <v>73</v>
      </c>
      <c r="M2" s="44" t="s">
        <v>74</v>
      </c>
    </row>
    <row r="3" spans="1:13" ht="18.75">
      <c r="A3" s="15" t="s">
        <v>84</v>
      </c>
      <c r="B3" s="55" t="s">
        <v>76</v>
      </c>
      <c r="C3" s="62">
        <v>42370</v>
      </c>
      <c r="D3" s="62">
        <v>42736</v>
      </c>
      <c r="E3" s="47" t="s">
        <v>123</v>
      </c>
      <c r="F3" s="46">
        <v>21869</v>
      </c>
      <c r="G3" s="46">
        <v>380971.71</v>
      </c>
      <c r="H3" s="46">
        <v>236376.87</v>
      </c>
      <c r="I3" s="46">
        <f>G3-H3</f>
        <v>144594.84000000003</v>
      </c>
      <c r="J3" s="46">
        <v>380971.71</v>
      </c>
      <c r="K3" s="46">
        <v>380971.71</v>
      </c>
      <c r="L3" s="46">
        <v>0</v>
      </c>
      <c r="M3" s="46">
        <v>0</v>
      </c>
    </row>
    <row r="4" spans="1:13" ht="56.25">
      <c r="A4" s="15" t="s">
        <v>85</v>
      </c>
      <c r="B4" s="55" t="s">
        <v>77</v>
      </c>
      <c r="C4" s="62">
        <v>42370</v>
      </c>
      <c r="D4" s="62">
        <v>42736</v>
      </c>
      <c r="E4" s="47" t="s">
        <v>123</v>
      </c>
      <c r="F4" s="46">
        <v>58849</v>
      </c>
      <c r="G4" s="42">
        <v>237009</v>
      </c>
      <c r="H4" s="46">
        <v>195759.64</v>
      </c>
      <c r="I4" s="46">
        <f t="shared" ref="I4:I7" si="0">G4-H4</f>
        <v>41249.359999999986</v>
      </c>
      <c r="J4" s="42">
        <v>237009</v>
      </c>
      <c r="K4" s="42">
        <v>237009</v>
      </c>
      <c r="L4" s="46">
        <v>0</v>
      </c>
      <c r="M4" s="46">
        <v>0</v>
      </c>
    </row>
    <row r="5" spans="1:13" ht="37.5">
      <c r="A5" s="15" t="s">
        <v>86</v>
      </c>
      <c r="B5" s="55" t="s">
        <v>79</v>
      </c>
      <c r="C5" s="62">
        <v>42370</v>
      </c>
      <c r="D5" s="62">
        <v>42736</v>
      </c>
      <c r="E5" s="47" t="s">
        <v>123</v>
      </c>
      <c r="F5" s="46">
        <v>6021</v>
      </c>
      <c r="G5" s="46">
        <v>150007</v>
      </c>
      <c r="H5" s="46">
        <v>103706.14</v>
      </c>
      <c r="I5" s="46">
        <f t="shared" si="0"/>
        <v>46300.86</v>
      </c>
      <c r="J5" s="46">
        <v>150007</v>
      </c>
      <c r="K5" s="46">
        <v>150007</v>
      </c>
      <c r="L5" s="46">
        <v>0</v>
      </c>
      <c r="M5" s="46">
        <v>0</v>
      </c>
    </row>
    <row r="6" spans="1:13" ht="18.75">
      <c r="A6" s="15" t="s">
        <v>87</v>
      </c>
      <c r="B6" s="55" t="s">
        <v>78</v>
      </c>
      <c r="C6" s="62">
        <v>42370</v>
      </c>
      <c r="D6" s="62">
        <v>42736</v>
      </c>
      <c r="E6" s="47" t="s">
        <v>123</v>
      </c>
      <c r="F6" s="46">
        <v>137849</v>
      </c>
      <c r="G6" s="46">
        <v>563813</v>
      </c>
      <c r="H6" s="46">
        <v>229156.24</v>
      </c>
      <c r="I6" s="46">
        <f t="shared" si="0"/>
        <v>334656.76</v>
      </c>
      <c r="J6" s="46">
        <v>563813</v>
      </c>
      <c r="K6" s="46">
        <v>563813</v>
      </c>
      <c r="L6" s="46">
        <v>0</v>
      </c>
      <c r="M6" s="46">
        <v>0</v>
      </c>
    </row>
    <row r="7" spans="1:13" ht="18.75">
      <c r="A7" s="15" t="s">
        <v>88</v>
      </c>
      <c r="B7" s="55" t="s">
        <v>80</v>
      </c>
      <c r="C7" s="62">
        <v>42370</v>
      </c>
      <c r="D7" s="62">
        <v>42736</v>
      </c>
      <c r="E7" s="47" t="s">
        <v>123</v>
      </c>
      <c r="F7" s="46">
        <v>29306</v>
      </c>
      <c r="G7" s="46">
        <v>730898</v>
      </c>
      <c r="H7" s="46">
        <v>230985.31</v>
      </c>
      <c r="I7" s="46">
        <f t="shared" si="0"/>
        <v>499912.69</v>
      </c>
      <c r="J7" s="46">
        <v>730898</v>
      </c>
      <c r="K7" s="46">
        <v>730898</v>
      </c>
      <c r="L7" s="46">
        <v>0</v>
      </c>
      <c r="M7" s="46">
        <v>0</v>
      </c>
    </row>
    <row r="8" spans="1:13" ht="18.75">
      <c r="A8" s="15" t="s">
        <v>89</v>
      </c>
      <c r="B8" s="55" t="s">
        <v>81</v>
      </c>
      <c r="C8" s="62">
        <v>42370</v>
      </c>
      <c r="D8" s="62">
        <v>42736</v>
      </c>
      <c r="E8" s="47" t="s">
        <v>124</v>
      </c>
      <c r="F8" s="63">
        <f>G8/1.82</f>
        <v>154076.92307692306</v>
      </c>
      <c r="G8" s="46">
        <v>280420</v>
      </c>
      <c r="H8" s="46">
        <v>0</v>
      </c>
      <c r="I8" s="46">
        <v>0</v>
      </c>
      <c r="J8" s="46">
        <v>280420</v>
      </c>
      <c r="K8" s="46">
        <v>280420</v>
      </c>
      <c r="L8" s="46">
        <v>0</v>
      </c>
      <c r="M8" s="46">
        <v>0</v>
      </c>
    </row>
    <row r="9" spans="1:13" ht="18.75">
      <c r="A9" s="15" t="s">
        <v>90</v>
      </c>
      <c r="B9" s="56" t="s">
        <v>82</v>
      </c>
      <c r="C9" s="46"/>
      <c r="D9" s="46"/>
      <c r="E9" s="47"/>
      <c r="F9" s="46"/>
      <c r="G9" s="46"/>
      <c r="H9" s="46"/>
      <c r="I9" s="46"/>
      <c r="J9" s="46"/>
      <c r="K9" s="46"/>
      <c r="L9" s="46"/>
      <c r="M9" s="46"/>
    </row>
    <row r="10" spans="1:13" ht="18.75">
      <c r="A10" s="15" t="s">
        <v>91</v>
      </c>
      <c r="B10" s="57" t="s">
        <v>83</v>
      </c>
      <c r="C10" s="46"/>
      <c r="D10" s="46"/>
      <c r="E10" s="47"/>
      <c r="F10" s="46"/>
      <c r="G10" s="46"/>
      <c r="H10" s="46"/>
      <c r="I10" s="46"/>
      <c r="J10" s="46"/>
      <c r="K10" s="46"/>
      <c r="L10" s="46"/>
      <c r="M10" s="46"/>
    </row>
    <row r="11" spans="1:13">
      <c r="A11" s="50"/>
      <c r="B11" s="46"/>
      <c r="C11" s="46"/>
      <c r="D11" s="46"/>
      <c r="E11" s="47"/>
      <c r="F11" s="46"/>
      <c r="G11" s="46"/>
      <c r="H11" s="46"/>
      <c r="I11" s="46"/>
      <c r="J11" s="46"/>
      <c r="K11" s="46"/>
      <c r="L11" s="46"/>
      <c r="M11" s="46"/>
    </row>
    <row r="12" spans="1:13">
      <c r="A12" s="50"/>
      <c r="B12" s="46"/>
      <c r="C12" s="46"/>
      <c r="D12" s="46"/>
      <c r="E12" s="47"/>
      <c r="F12" s="46"/>
      <c r="G12" s="46"/>
      <c r="H12" s="46"/>
      <c r="I12" s="46"/>
      <c r="J12" s="46"/>
      <c r="K12" s="46"/>
      <c r="L12" s="46"/>
      <c r="M12" s="46"/>
    </row>
    <row r="13" spans="1:13">
      <c r="A13" s="50"/>
      <c r="B13" s="46"/>
      <c r="C13" s="46"/>
      <c r="D13" s="46"/>
      <c r="E13" s="47"/>
      <c r="F13" s="46"/>
      <c r="G13" s="46"/>
      <c r="H13" s="46"/>
      <c r="I13" s="46"/>
      <c r="J13" s="46"/>
      <c r="K13" s="46"/>
      <c r="L13" s="46"/>
      <c r="M13" s="46"/>
    </row>
    <row r="14" spans="1:13">
      <c r="A14" s="50"/>
      <c r="B14" s="46"/>
      <c r="C14" s="46"/>
      <c r="D14" s="46"/>
      <c r="E14" s="47"/>
      <c r="F14" s="46"/>
      <c r="G14" s="46"/>
      <c r="H14" s="46"/>
      <c r="I14" s="46"/>
      <c r="J14" s="46"/>
      <c r="K14" s="46"/>
      <c r="L14" s="46"/>
      <c r="M14" s="46"/>
    </row>
    <row r="15" spans="1:13">
      <c r="A15" s="50"/>
      <c r="B15" s="46"/>
      <c r="C15" s="46"/>
      <c r="D15" s="46"/>
      <c r="E15" s="47"/>
      <c r="F15" s="46"/>
      <c r="G15" s="46"/>
      <c r="H15" s="46"/>
      <c r="I15" s="46"/>
      <c r="J15" s="46"/>
      <c r="K15" s="46"/>
      <c r="L15" s="46"/>
      <c r="M15" s="46"/>
    </row>
    <row r="16" spans="1:13">
      <c r="A16" s="50"/>
      <c r="B16" s="46"/>
      <c r="C16" s="46"/>
      <c r="D16" s="46"/>
      <c r="E16" s="47"/>
      <c r="F16" s="46"/>
      <c r="G16" s="46"/>
      <c r="H16" s="46"/>
      <c r="I16" s="46"/>
      <c r="J16" s="46"/>
      <c r="K16" s="46"/>
      <c r="L16" s="46"/>
      <c r="M16" s="46"/>
    </row>
    <row r="17" spans="1:13">
      <c r="A17" s="50"/>
      <c r="B17" s="46"/>
      <c r="C17" s="46"/>
      <c r="D17" s="46"/>
      <c r="E17" s="47"/>
      <c r="F17" s="46"/>
      <c r="G17" s="46"/>
      <c r="H17" s="46"/>
      <c r="I17" s="46"/>
      <c r="J17" s="46"/>
      <c r="K17" s="46"/>
      <c r="L17" s="46"/>
      <c r="M17" s="46"/>
    </row>
    <row r="18" spans="1:13">
      <c r="A18" s="50"/>
      <c r="B18" s="46"/>
      <c r="C18" s="46"/>
      <c r="D18" s="46"/>
      <c r="E18" s="47"/>
      <c r="F18" s="46"/>
      <c r="G18" s="46"/>
      <c r="H18" s="46"/>
      <c r="I18" s="46"/>
      <c r="J18" s="46"/>
      <c r="K18" s="46"/>
      <c r="L18" s="46"/>
      <c r="M18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0" sqref="C10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8" t="s">
        <v>92</v>
      </c>
    </row>
    <row r="2" spans="1:3">
      <c r="B2" s="48"/>
    </row>
    <row r="3" spans="1:3" ht="15.75">
      <c r="A3" s="51" t="s">
        <v>3</v>
      </c>
      <c r="B3" s="52" t="s">
        <v>93</v>
      </c>
      <c r="C3" s="41"/>
    </row>
    <row r="4" spans="1:3" ht="15.75">
      <c r="A4" s="53" t="s">
        <v>105</v>
      </c>
      <c r="B4" s="54" t="s">
        <v>99</v>
      </c>
      <c r="C4" s="41">
        <v>32987.25</v>
      </c>
    </row>
    <row r="5" spans="1:3" ht="15.75">
      <c r="A5" s="53" t="s">
        <v>106</v>
      </c>
      <c r="B5" s="54" t="s">
        <v>100</v>
      </c>
      <c r="C5" s="41">
        <v>0</v>
      </c>
    </row>
    <row r="6" spans="1:3" ht="15.75">
      <c r="A6" s="53" t="s">
        <v>107</v>
      </c>
      <c r="B6" s="54" t="s">
        <v>101</v>
      </c>
      <c r="C6" s="41">
        <v>913382.73</v>
      </c>
    </row>
    <row r="7" spans="1:3" ht="15.75">
      <c r="A7" s="53" t="s">
        <v>108</v>
      </c>
      <c r="B7" s="54" t="s">
        <v>102</v>
      </c>
      <c r="C7" s="16">
        <v>49267.99</v>
      </c>
    </row>
    <row r="8" spans="1:3" ht="15.75">
      <c r="A8" s="53" t="s">
        <v>109</v>
      </c>
      <c r="B8" s="54" t="s">
        <v>103</v>
      </c>
      <c r="C8" s="41">
        <v>0</v>
      </c>
    </row>
    <row r="9" spans="1:3" ht="15.75">
      <c r="A9" s="53" t="s">
        <v>110</v>
      </c>
      <c r="B9" s="54" t="s">
        <v>104</v>
      </c>
      <c r="C9" s="41">
        <v>838063.44</v>
      </c>
    </row>
    <row r="10" spans="1:3" ht="15.75">
      <c r="A10" s="53"/>
      <c r="B10" s="52" t="s">
        <v>94</v>
      </c>
      <c r="C10" s="41"/>
    </row>
    <row r="11" spans="1:3" ht="15.75">
      <c r="A11" s="53" t="s">
        <v>111</v>
      </c>
      <c r="B11" s="54" t="s">
        <v>96</v>
      </c>
      <c r="C11" s="41">
        <v>0</v>
      </c>
    </row>
    <row r="12" spans="1:3" ht="15.75">
      <c r="A12" s="53" t="s">
        <v>112</v>
      </c>
      <c r="B12" s="54" t="s">
        <v>97</v>
      </c>
      <c r="C12" s="41">
        <v>0</v>
      </c>
    </row>
    <row r="13" spans="1:3" ht="15.75">
      <c r="A13" s="53" t="s">
        <v>113</v>
      </c>
      <c r="B13" s="54" t="s">
        <v>95</v>
      </c>
      <c r="C13" s="41">
        <v>0</v>
      </c>
    </row>
    <row r="14" spans="1:3" ht="15.75">
      <c r="A14" s="53" t="s">
        <v>114</v>
      </c>
      <c r="B14" s="54" t="s">
        <v>98</v>
      </c>
      <c r="C14" s="41">
        <v>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5" sqref="C5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80" t="s">
        <v>118</v>
      </c>
      <c r="B1" s="80"/>
      <c r="C1" s="80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137</v>
      </c>
    </row>
    <row r="4" spans="1:3" ht="25.5">
      <c r="A4" s="15" t="s">
        <v>116</v>
      </c>
      <c r="B4" s="32" t="s">
        <v>120</v>
      </c>
      <c r="C4" s="35" t="s">
        <v>138</v>
      </c>
    </row>
    <row r="5" spans="1:3" ht="51">
      <c r="A5" s="15" t="s">
        <v>117</v>
      </c>
      <c r="B5" s="32" t="s">
        <v>121</v>
      </c>
      <c r="C5" s="35" t="s">
        <v>139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2017-03-27T04:21:56Z</cp:lastPrinted>
  <dcterms:created xsi:type="dcterms:W3CDTF">2017-02-06T12:52:57Z</dcterms:created>
  <dcterms:modified xsi:type="dcterms:W3CDTF">2017-04-13T11:07:38Z</dcterms:modified>
</cp:coreProperties>
</file>